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8\Editais\LE 116-2018-10-29 - Ajudante de armazém (Aline)\"/>
    </mc:Choice>
  </mc:AlternateContent>
  <xr:revisionPtr revIDLastSave="0" documentId="13_ncr:1_{738C4B6E-E0CD-4B9E-A220-6C1E2459CC37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POSTO 1" sheetId="3" r:id="rId1"/>
  </sheets>
  <definedNames>
    <definedName name="_xlnm.Print_Area" localSheetId="0">'POSTO 1'!$A$1:$N$49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3" l="1"/>
  <c r="J33" i="3"/>
  <c r="N16" i="3" l="1"/>
  <c r="A45" i="3"/>
  <c r="E39" i="3"/>
  <c r="B39" i="3"/>
  <c r="N35" i="3"/>
  <c r="D17" i="3" s="1"/>
  <c r="E11" i="3"/>
  <c r="N10" i="3"/>
  <c r="N9" i="3"/>
  <c r="M6" i="3"/>
  <c r="J38" i="3" l="1"/>
  <c r="E10" i="3"/>
  <c r="E8" i="3"/>
  <c r="J34" i="3"/>
  <c r="M27" i="3"/>
  <c r="J39" i="3" l="1"/>
  <c r="J41" i="3" l="1"/>
  <c r="E9" i="3" s="1"/>
  <c r="D12" i="3" s="1"/>
  <c r="E13" i="3" s="1"/>
  <c r="D9" i="3" l="1"/>
  <c r="E14" i="3"/>
  <c r="D15" i="3" s="1"/>
  <c r="E17" i="3" l="1"/>
  <c r="D16" i="3"/>
  <c r="D18" i="3" l="1"/>
  <c r="D19" i="3" s="1"/>
  <c r="E19" i="3" l="1"/>
  <c r="E45" i="3"/>
  <c r="F46" i="3" s="1"/>
  <c r="F47" i="3" l="1"/>
  <c r="F48" i="3" l="1"/>
</calcChain>
</file>

<file path=xl/sharedStrings.xml><?xml version="1.0" encoding="utf-8"?>
<sst xmlns="http://schemas.openxmlformats.org/spreadsheetml/2006/main" count="111" uniqueCount="107">
  <si>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</si>
  <si>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</si>
  <si>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</si>
  <si>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</si>
  <si>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</si>
  <si>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</si>
  <si>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</si>
  <si>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</si>
  <si>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</si>
  <si>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</si>
  <si>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</si>
  <si>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</si>
  <si>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</si>
  <si>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</si>
  <si>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</si>
  <si>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</si>
  <si>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</si>
  <si>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</si>
  <si>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</si>
  <si>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</si>
  <si>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</si>
  <si>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</si>
  <si>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</si>
  <si>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</si>
  <si>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</si>
  <si>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</si>
  <si>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</si>
  <si>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</si>
  <si>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</si>
  <si>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</si>
  <si>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</si>
  <si>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</si>
  <si>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</si>
  <si>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</si>
  <si>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</si>
  <si>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</si>
  <si>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</si>
  <si>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</si>
  <si>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</si>
  <si>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</si>
  <si>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</si>
  <si>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</si>
  <si>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</si>
  <si>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</si>
  <si>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</si>
  <si>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</si>
  <si>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</si>
  <si>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</si>
  <si>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</si>
  <si>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</si>
  <si>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</si>
  <si>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</si>
  <si>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</si>
  <si>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</si>
  <si>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</si>
  <si>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</si>
  <si>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</si>
  <si>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</si>
  <si>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</si>
  <si>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</si>
  <si>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</si>
  <si>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</si>
  <si>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</si>
  <si>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</si>
  <si>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</si>
  <si>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</si>
  <si>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</si>
  <si>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</si>
  <si>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</si>
  <si>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</si>
  <si>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</si>
  <si>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</si>
  <si>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</si>
  <si>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</si>
  <si>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</si>
  <si>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</si>
  <si>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</si>
  <si>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</si>
  <si>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</si>
  <si>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</si>
  <si>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</si>
  <si>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</si>
  <si>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</si>
  <si>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</si>
  <si>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</si>
  <si>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</si>
  <si>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</si>
  <si>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</si>
  <si>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</si>
  <si>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</si>
  <si>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</si>
  <si>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</si>
  <si>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</si>
  <si>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</si>
  <si>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</si>
  <si>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</si>
  <si>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</si>
  <si>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</si>
  <si>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</si>
  <si>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</si>
  <si>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</si>
  <si>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</si>
  <si>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</si>
  <si>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</si>
  <si>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OBS: SOMENTE PREENCHER OS CAMPOS DESTACADOS EM AMARELOS</t>
  </si>
  <si>
    <t>EDITAL DO PREGÃO ELETRÔNICO Nº 116-2018-10-29</t>
  </si>
  <si>
    <t>Ajudante de Armazém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</si>
</sst>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9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/>
      <protection hidden="1"/>
    </xf>
    <xf numFmtId="0" fontId="8" fillId="0" borderId="33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0" fontId="9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47" xfId="0" applyFont="1" applyBorder="1" applyAlignment="1" applyProtection="1">
      <alignment horizontal="left" vertical="center"/>
      <protection hidden="1"/>
    </xf>
    <xf numFmtId="0" fontId="8" fillId="0" borderId="40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26" xfId="2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8" fillId="0" borderId="47" xfId="0" applyFont="1" applyBorder="1" applyAlignment="1" applyProtection="1">
      <alignment horizontal="left"/>
      <protection hidden="1"/>
    </xf>
    <xf numFmtId="0" fontId="8" fillId="0" borderId="40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0" fontId="8" fillId="0" borderId="37" xfId="0" applyFont="1" applyBorder="1" applyAlignment="1" applyProtection="1">
      <alignment horizontal="left"/>
      <protection hidden="1"/>
    </xf>
    <xf numFmtId="0" fontId="8" fillId="0" borderId="51" xfId="0" applyFont="1" applyBorder="1" applyAlignment="1" applyProtection="1">
      <alignment horizontal="left"/>
      <protection hidden="1"/>
    </xf>
    <xf numFmtId="0" fontId="8" fillId="0" borderId="31" xfId="0" applyFont="1" applyBorder="1" applyAlignment="1" applyProtection="1">
      <alignment horizontal="left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8" fillId="0" borderId="58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56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43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43" fontId="9" fillId="0" borderId="6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70" xfId="2" applyFont="1" applyFill="1" applyBorder="1" applyAlignment="1" applyProtection="1">
      <alignment horizontal="center" vertical="center" wrapText="1"/>
      <protection hidden="1"/>
    </xf>
    <xf numFmtId="164" fontId="9" fillId="0" borderId="61" xfId="2" applyFont="1" applyFill="1" applyBorder="1" applyAlignment="1" applyProtection="1">
      <alignment horizontal="center" vertical="center" wrapText="1"/>
      <protection hidden="1"/>
    </xf>
    <xf numFmtId="164" fontId="9" fillId="0" borderId="71" xfId="2" applyFont="1" applyFill="1" applyBorder="1" applyAlignment="1" applyProtection="1">
      <alignment horizontal="center" vertical="center" wrapText="1"/>
      <protection hidden="1"/>
    </xf>
    <xf numFmtId="164" fontId="9" fillId="0" borderId="20" xfId="2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56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38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8" fillId="0" borderId="39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0" fillId="0" borderId="5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 wrapText="1"/>
      <protection hidden="1"/>
    </xf>
    <xf numFmtId="0" fontId="8" fillId="0" borderId="23" xfId="0" applyFont="1" applyBorder="1" applyAlignment="1" applyProtection="1">
      <alignment horizontal="left" vertical="center" wrapText="1"/>
      <protection hidden="1"/>
    </xf>
    <xf numFmtId="0" fontId="8" fillId="0" borderId="58" xfId="0" applyFont="1" applyBorder="1" applyAlignment="1" applyProtection="1">
      <alignment horizontal="left"/>
      <protection locked="0" hidden="1"/>
    </xf>
    <xf numFmtId="0" fontId="8" fillId="0" borderId="59" xfId="0" applyFont="1" applyBorder="1" applyAlignment="1" applyProtection="1">
      <alignment horizontal="left"/>
      <protection locked="0" hidden="1"/>
    </xf>
    <xf numFmtId="0" fontId="8" fillId="0" borderId="35" xfId="0" applyFont="1" applyBorder="1" applyAlignment="1" applyProtection="1">
      <alignment horizontal="left"/>
      <protection locked="0"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67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right" vertical="center"/>
      <protection hidden="1"/>
    </xf>
    <xf numFmtId="0" fontId="9" fillId="2" borderId="17" xfId="0" applyFont="1" applyFill="1" applyBorder="1" applyAlignment="1" applyProtection="1">
      <alignment horizontal="right" vertical="center"/>
      <protection hidden="1"/>
    </xf>
    <xf numFmtId="0" fontId="9" fillId="2" borderId="54" xfId="0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left" vertical="center"/>
      <protection locked="0" hidden="1"/>
    </xf>
    <xf numFmtId="0" fontId="8" fillId="0" borderId="24" xfId="0" applyFont="1" applyBorder="1" applyAlignment="1" applyProtection="1">
      <alignment horizontal="left" vertical="center"/>
      <protection locked="0" hidden="1"/>
    </xf>
    <xf numFmtId="0" fontId="8" fillId="0" borderId="12" xfId="0" applyFont="1" applyBorder="1" applyAlignment="1" applyProtection="1">
      <alignment horizontal="left" vertical="center"/>
      <protection locked="0" hidden="1"/>
    </xf>
    <xf numFmtId="0" fontId="8" fillId="0" borderId="50" xfId="0" applyFont="1" applyBorder="1" applyAlignment="1" applyProtection="1">
      <alignment horizontal="left" vertical="center"/>
      <protection locked="0" hidden="1"/>
    </xf>
    <xf numFmtId="0" fontId="8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68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69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54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left" vertical="center" wrapText="1"/>
      <protection hidden="1"/>
    </xf>
    <xf numFmtId="0" fontId="8" fillId="0" borderId="56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0568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GridLines="0" tabSelected="1" zoomScale="106" zoomScaleNormal="106" workbookViewId="0">
      <selection activeCell="N12" sqref="N12"/>
    </sheetView>
  </sheetViews>
  <sheetFormatPr defaultRowHeight="12.75" x14ac:dyDescent="0.2"/>
  <cols>
    <col min="1" max="1" width="27.7109375" style="6" customWidth="1"/>
    <col min="2" max="2" width="8.7109375" style="6" customWidth="1"/>
    <col min="3" max="3" width="12.7109375" style="6" customWidth="1"/>
    <col min="4" max="4" width="10.140625" style="6" customWidth="1"/>
    <col min="5" max="5" width="11.7109375" style="6" customWidth="1"/>
    <col min="6" max="6" width="9" style="6" customWidth="1"/>
    <col min="7" max="7" width="8.7109375" style="6" customWidth="1"/>
    <col min="8" max="8" width="4.7109375" style="6" customWidth="1"/>
    <col min="9" max="9" width="11.7109375" style="6" customWidth="1"/>
    <col min="10" max="10" width="7.7109375" style="6" customWidth="1"/>
    <col min="11" max="11" width="4.7109375" style="6" customWidth="1"/>
    <col min="12" max="12" width="18.7109375" style="6" customWidth="1"/>
    <col min="13" max="13" width="10" style="6" customWidth="1"/>
    <col min="14" max="14" width="16.7109375" style="6" customWidth="1"/>
    <col min="15" max="15" width="10.7109375" style="6" customWidth="1"/>
    <col min="16" max="16" width="9.7109375" style="6" customWidth="1"/>
    <col min="17" max="17" width="7.7109375" style="6" customWidth="1"/>
    <col min="18" max="16384" width="9.140625" style="6"/>
  </cols>
  <sheetData>
    <row r="1" spans="1:17" ht="33" customHeight="1" x14ac:dyDescent="0.2">
      <c r="A1" s="3"/>
      <c r="B1" s="4"/>
      <c r="C1" s="4"/>
      <c r="D1" s="4"/>
      <c r="E1" s="4"/>
      <c r="F1" s="4"/>
      <c r="G1" s="4"/>
      <c r="H1" s="4"/>
      <c r="I1" s="4"/>
      <c r="J1" s="186" t="s">
        <v>105</v>
      </c>
      <c r="K1" s="186"/>
      <c r="L1" s="186"/>
      <c r="M1" s="186"/>
      <c r="N1" s="186"/>
      <c r="O1" s="5"/>
      <c r="P1" s="5"/>
    </row>
    <row r="2" spans="1:17" ht="17.100000000000001" customHeight="1" x14ac:dyDescent="0.2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5"/>
      <c r="P2" s="5"/>
    </row>
    <row r="3" spans="1:17" ht="12.9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</row>
    <row r="4" spans="1:17" ht="12.95" customHeight="1" thickBot="1" x14ac:dyDescent="0.25">
      <c r="A4" s="146" t="s">
        <v>1</v>
      </c>
      <c r="B4" s="146"/>
      <c r="C4" s="146"/>
      <c r="D4" s="146"/>
      <c r="E4" s="146"/>
      <c r="F4" s="146"/>
      <c r="G4" s="146"/>
      <c r="H4" s="5"/>
      <c r="I4" s="5"/>
      <c r="J4" s="5"/>
      <c r="K4" s="5"/>
      <c r="L4" s="5"/>
      <c r="M4" s="5"/>
      <c r="N4" s="5"/>
      <c r="O4" s="5"/>
      <c r="P4" s="5"/>
    </row>
    <row r="5" spans="1:17" ht="12.95" customHeight="1" thickBot="1" x14ac:dyDescent="0.25">
      <c r="A5" s="159" t="s">
        <v>103</v>
      </c>
      <c r="B5" s="160"/>
      <c r="C5" s="160"/>
      <c r="D5" s="160"/>
      <c r="E5" s="161"/>
      <c r="F5" s="8"/>
      <c r="G5" s="8"/>
      <c r="H5" s="5"/>
      <c r="I5" s="159" t="s">
        <v>2</v>
      </c>
      <c r="J5" s="160"/>
      <c r="K5" s="160"/>
      <c r="L5" s="160"/>
      <c r="M5" s="160"/>
      <c r="N5" s="161"/>
      <c r="O5" s="9"/>
      <c r="P5" s="10"/>
    </row>
    <row r="6" spans="1:17" ht="27.95" customHeight="1" x14ac:dyDescent="0.2">
      <c r="A6" s="147" t="s">
        <v>3</v>
      </c>
      <c r="B6" s="148"/>
      <c r="C6" s="149"/>
      <c r="D6" s="153" t="s">
        <v>106</v>
      </c>
      <c r="E6" s="154"/>
      <c r="F6" s="155"/>
      <c r="G6" s="156"/>
      <c r="H6" s="5"/>
      <c r="I6" s="150" t="s">
        <v>3</v>
      </c>
      <c r="J6" s="151"/>
      <c r="K6" s="151"/>
      <c r="L6" s="152"/>
      <c r="M6" s="157" t="str">
        <f>D6</f>
        <v>Ajudante de Armazém</v>
      </c>
      <c r="N6" s="158"/>
      <c r="O6" s="155"/>
      <c r="P6" s="156"/>
    </row>
    <row r="7" spans="1:17" ht="12.95" customHeight="1" thickBot="1" x14ac:dyDescent="0.25">
      <c r="A7" s="150"/>
      <c r="B7" s="151"/>
      <c r="C7" s="152"/>
      <c r="D7" s="11" t="s">
        <v>4</v>
      </c>
      <c r="E7" s="12" t="s">
        <v>5</v>
      </c>
      <c r="F7" s="13"/>
      <c r="G7" s="14"/>
      <c r="H7" s="5"/>
      <c r="I7" s="150"/>
      <c r="J7" s="151"/>
      <c r="K7" s="151"/>
      <c r="L7" s="152"/>
      <c r="M7" s="11" t="s">
        <v>4</v>
      </c>
      <c r="N7" s="12" t="s">
        <v>5</v>
      </c>
      <c r="O7" s="13"/>
      <c r="P7" s="14"/>
    </row>
    <row r="8" spans="1:17" ht="12.95" customHeight="1" x14ac:dyDescent="0.2">
      <c r="A8" s="190" t="s">
        <v>6</v>
      </c>
      <c r="B8" s="191"/>
      <c r="C8" s="192"/>
      <c r="D8" s="90"/>
      <c r="E8" s="15">
        <f>SUM(N8:N15)</f>
        <v>0</v>
      </c>
      <c r="F8" s="16"/>
      <c r="G8" s="17"/>
      <c r="H8" s="5"/>
      <c r="I8" s="141" t="s">
        <v>7</v>
      </c>
      <c r="J8" s="162" t="s">
        <v>8</v>
      </c>
      <c r="K8" s="163"/>
      <c r="L8" s="164"/>
      <c r="M8" s="18"/>
      <c r="N8" s="66"/>
      <c r="O8" s="19"/>
      <c r="P8" s="17"/>
    </row>
    <row r="9" spans="1:17" ht="12.95" customHeight="1" x14ac:dyDescent="0.2">
      <c r="A9" s="165" t="s">
        <v>9</v>
      </c>
      <c r="B9" s="166"/>
      <c r="C9" s="167"/>
      <c r="D9" s="91">
        <f>J41</f>
        <v>0.64160720000000016</v>
      </c>
      <c r="E9" s="20">
        <f>E8*J41</f>
        <v>0</v>
      </c>
      <c r="F9" s="16"/>
      <c r="G9" s="17"/>
      <c r="H9" s="5"/>
      <c r="I9" s="142"/>
      <c r="J9" s="116" t="s">
        <v>10</v>
      </c>
      <c r="K9" s="117"/>
      <c r="L9" s="118"/>
      <c r="M9" s="67"/>
      <c r="N9" s="21">
        <f>M9*N8</f>
        <v>0</v>
      </c>
      <c r="O9" s="19"/>
      <c r="P9" s="17"/>
    </row>
    <row r="10" spans="1:17" ht="12.95" customHeight="1" x14ac:dyDescent="0.2">
      <c r="A10" s="165" t="s">
        <v>11</v>
      </c>
      <c r="B10" s="166"/>
      <c r="C10" s="167"/>
      <c r="D10" s="91"/>
      <c r="E10" s="20">
        <f>SUM(N16:N22)</f>
        <v>0</v>
      </c>
      <c r="F10" s="16"/>
      <c r="G10" s="17"/>
      <c r="H10" s="22"/>
      <c r="I10" s="142"/>
      <c r="J10" s="116" t="s">
        <v>12</v>
      </c>
      <c r="K10" s="117"/>
      <c r="L10" s="118"/>
      <c r="M10" s="67"/>
      <c r="N10" s="21">
        <f>N8*M10</f>
        <v>0</v>
      </c>
      <c r="O10" s="19"/>
      <c r="P10" s="17"/>
    </row>
    <row r="11" spans="1:17" ht="12.95" customHeight="1" x14ac:dyDescent="0.2">
      <c r="A11" s="165" t="s">
        <v>13</v>
      </c>
      <c r="B11" s="166"/>
      <c r="C11" s="167"/>
      <c r="D11" s="91"/>
      <c r="E11" s="20">
        <f>SUM(N23:N26)</f>
        <v>0</v>
      </c>
      <c r="F11" s="16"/>
      <c r="G11" s="17"/>
      <c r="H11" s="5"/>
      <c r="I11" s="142"/>
      <c r="J11" s="116" t="s">
        <v>14</v>
      </c>
      <c r="K11" s="117"/>
      <c r="L11" s="118"/>
      <c r="M11" s="23"/>
      <c r="N11" s="68"/>
      <c r="O11" s="19"/>
      <c r="P11" s="17"/>
    </row>
    <row r="12" spans="1:17" ht="12.95" customHeight="1" x14ac:dyDescent="0.2">
      <c r="A12" s="181" t="s">
        <v>15</v>
      </c>
      <c r="B12" s="182"/>
      <c r="C12" s="183"/>
      <c r="D12" s="184">
        <f>SUM(E8:E11)</f>
        <v>0</v>
      </c>
      <c r="E12" s="185"/>
      <c r="F12" s="16"/>
      <c r="G12" s="17"/>
      <c r="H12" s="5"/>
      <c r="I12" s="142"/>
      <c r="J12" s="116" t="s">
        <v>95</v>
      </c>
      <c r="K12" s="117"/>
      <c r="L12" s="118"/>
      <c r="M12" s="23"/>
      <c r="N12" s="69"/>
      <c r="O12" s="19"/>
      <c r="P12" s="17"/>
    </row>
    <row r="13" spans="1:17" ht="12.95" customHeight="1" thickBot="1" x14ac:dyDescent="0.25">
      <c r="A13" s="165" t="s">
        <v>17</v>
      </c>
      <c r="B13" s="166"/>
      <c r="C13" s="167"/>
      <c r="D13" s="92"/>
      <c r="E13" s="20">
        <f>D12*D13</f>
        <v>0</v>
      </c>
      <c r="F13" s="144"/>
      <c r="G13" s="145"/>
      <c r="H13" s="5"/>
      <c r="I13" s="142"/>
      <c r="J13" s="116" t="s">
        <v>16</v>
      </c>
      <c r="K13" s="117"/>
      <c r="L13" s="118"/>
      <c r="M13" s="23"/>
      <c r="N13" s="69"/>
      <c r="O13" s="19"/>
      <c r="P13" s="17"/>
      <c r="Q13" s="3"/>
    </row>
    <row r="14" spans="1:17" ht="12.95" customHeight="1" x14ac:dyDescent="0.2">
      <c r="A14" s="165" t="s">
        <v>19</v>
      </c>
      <c r="B14" s="166"/>
      <c r="C14" s="167"/>
      <c r="D14" s="92"/>
      <c r="E14" s="20">
        <f>D14*(D12+E13)</f>
        <v>0</v>
      </c>
      <c r="F14" s="16"/>
      <c r="G14" s="17"/>
      <c r="H14" s="5"/>
      <c r="I14" s="142"/>
      <c r="J14" s="24" t="s">
        <v>18</v>
      </c>
      <c r="K14" s="25"/>
      <c r="L14" s="26"/>
      <c r="M14" s="23"/>
      <c r="N14" s="69"/>
      <c r="O14" s="135" t="s">
        <v>82</v>
      </c>
      <c r="P14" s="137" t="s">
        <v>81</v>
      </c>
      <c r="Q14" s="139" t="s">
        <v>80</v>
      </c>
    </row>
    <row r="15" spans="1:17" ht="12.95" customHeight="1" thickBot="1" x14ac:dyDescent="0.25">
      <c r="A15" s="181" t="s">
        <v>21</v>
      </c>
      <c r="B15" s="182"/>
      <c r="C15" s="183"/>
      <c r="D15" s="184">
        <f>SUM(E13:E14)</f>
        <v>0</v>
      </c>
      <c r="E15" s="185"/>
      <c r="F15" s="16"/>
      <c r="G15" s="17"/>
      <c r="H15" s="5"/>
      <c r="I15" s="143"/>
      <c r="J15" s="193" t="s">
        <v>20</v>
      </c>
      <c r="K15" s="194"/>
      <c r="L15" s="195"/>
      <c r="M15" s="27"/>
      <c r="N15" s="70"/>
      <c r="O15" s="136"/>
      <c r="P15" s="138"/>
      <c r="Q15" s="140"/>
    </row>
    <row r="16" spans="1:17" ht="12.95" customHeight="1" thickBot="1" x14ac:dyDescent="0.25">
      <c r="A16" s="181" t="s">
        <v>24</v>
      </c>
      <c r="B16" s="182"/>
      <c r="C16" s="183"/>
      <c r="D16" s="184">
        <f>D12+D15</f>
        <v>0</v>
      </c>
      <c r="E16" s="185"/>
      <c r="F16" s="171"/>
      <c r="G16" s="172"/>
      <c r="H16" s="5"/>
      <c r="I16" s="141" t="s">
        <v>22</v>
      </c>
      <c r="J16" s="113" t="s">
        <v>23</v>
      </c>
      <c r="K16" s="114"/>
      <c r="L16" s="115"/>
      <c r="M16" s="28"/>
      <c r="N16" s="21">
        <f>IF(O16=0,0,((P16*O16)*Q16)-(N8*0.06))</f>
        <v>0</v>
      </c>
      <c r="O16" s="71"/>
      <c r="P16" s="72"/>
      <c r="Q16" s="73"/>
    </row>
    <row r="17" spans="1:17" ht="12.95" customHeight="1" thickBot="1" x14ac:dyDescent="0.25">
      <c r="A17" s="178" t="s">
        <v>26</v>
      </c>
      <c r="B17" s="179"/>
      <c r="C17" s="180"/>
      <c r="D17" s="93">
        <f>N35</f>
        <v>0</v>
      </c>
      <c r="E17" s="29">
        <f>((D12+D15)/(1-N35))*D17</f>
        <v>0</v>
      </c>
      <c r="F17" s="171"/>
      <c r="G17" s="172"/>
      <c r="H17" s="5"/>
      <c r="I17" s="142"/>
      <c r="J17" s="116" t="s">
        <v>25</v>
      </c>
      <c r="K17" s="117"/>
      <c r="L17" s="118"/>
      <c r="M17" s="23"/>
      <c r="N17" s="69"/>
      <c r="O17" s="19"/>
      <c r="P17" s="17"/>
      <c r="Q17" s="3"/>
    </row>
    <row r="18" spans="1:17" ht="12.95" customHeight="1" thickTop="1" thickBot="1" x14ac:dyDescent="0.25">
      <c r="A18" s="168" t="s">
        <v>28</v>
      </c>
      <c r="B18" s="169"/>
      <c r="C18" s="170"/>
      <c r="D18" s="187">
        <f>D16+E17</f>
        <v>0</v>
      </c>
      <c r="E18" s="188"/>
      <c r="F18" s="16"/>
      <c r="G18" s="17"/>
      <c r="H18" s="5"/>
      <c r="I18" s="142"/>
      <c r="J18" s="116" t="s">
        <v>27</v>
      </c>
      <c r="K18" s="117"/>
      <c r="L18" s="118"/>
      <c r="M18" s="23"/>
      <c r="N18" s="69"/>
      <c r="O18" s="196"/>
      <c r="P18" s="197"/>
      <c r="Q18" s="3"/>
    </row>
    <row r="19" spans="1:17" ht="12.95" customHeight="1" thickTop="1" thickBot="1" x14ac:dyDescent="0.25">
      <c r="A19" s="173" t="s">
        <v>30</v>
      </c>
      <c r="B19" s="174"/>
      <c r="C19" s="175"/>
      <c r="D19" s="176">
        <f>IF(D18=0,0,D18/E8)</f>
        <v>0</v>
      </c>
      <c r="E19" s="177" t="e">
        <f>D18+#REF!</f>
        <v>#REF!</v>
      </c>
      <c r="F19" s="171"/>
      <c r="G19" s="172"/>
      <c r="H19" s="5"/>
      <c r="I19" s="142"/>
      <c r="J19" s="116" t="s">
        <v>29</v>
      </c>
      <c r="K19" s="117"/>
      <c r="L19" s="118"/>
      <c r="M19" s="23"/>
      <c r="N19" s="69"/>
      <c r="O19" s="16"/>
      <c r="P19" s="30"/>
    </row>
    <row r="20" spans="1:17" ht="12.95" customHeight="1" x14ac:dyDescent="0.2">
      <c r="A20" s="83" t="s">
        <v>32</v>
      </c>
      <c r="B20" s="5"/>
      <c r="C20" s="5"/>
      <c r="D20" s="32"/>
      <c r="E20" s="5"/>
      <c r="F20" s="172"/>
      <c r="G20" s="172"/>
      <c r="H20" s="5"/>
      <c r="I20" s="142"/>
      <c r="J20" s="116" t="s">
        <v>31</v>
      </c>
      <c r="K20" s="117"/>
      <c r="L20" s="118"/>
      <c r="M20" s="23"/>
      <c r="N20" s="69"/>
      <c r="O20" s="16"/>
      <c r="P20" s="30"/>
    </row>
    <row r="21" spans="1:17" ht="12.95" customHeight="1" x14ac:dyDescent="0.2">
      <c r="A21" s="83" t="s">
        <v>34</v>
      </c>
      <c r="B21" s="5"/>
      <c r="C21" s="5"/>
      <c r="D21" s="32"/>
      <c r="E21" s="5"/>
      <c r="F21" s="5"/>
      <c r="G21" s="5"/>
      <c r="H21" s="3"/>
      <c r="I21" s="142"/>
      <c r="J21" s="24" t="s">
        <v>33</v>
      </c>
      <c r="K21" s="25"/>
      <c r="L21" s="26"/>
      <c r="M21" s="23"/>
      <c r="N21" s="74"/>
      <c r="O21" s="171"/>
      <c r="P21" s="172"/>
    </row>
    <row r="22" spans="1:17" ht="12.95" customHeight="1" thickBot="1" x14ac:dyDescent="0.25">
      <c r="A22" s="83" t="s">
        <v>35</v>
      </c>
      <c r="B22" s="5"/>
      <c r="C22" s="5"/>
      <c r="D22" s="32"/>
      <c r="E22" s="5"/>
      <c r="F22" s="5"/>
      <c r="G22" s="5"/>
      <c r="H22" s="3"/>
      <c r="I22" s="143"/>
      <c r="J22" s="193" t="s">
        <v>99</v>
      </c>
      <c r="K22" s="194"/>
      <c r="L22" s="195"/>
      <c r="M22" s="27"/>
      <c r="N22" s="70"/>
      <c r="O22" s="171"/>
      <c r="P22" s="172"/>
    </row>
    <row r="23" spans="1:17" ht="12.95" customHeight="1" x14ac:dyDescent="0.2">
      <c r="A23" s="83" t="s">
        <v>38</v>
      </c>
      <c r="B23" s="5"/>
      <c r="C23" s="5"/>
      <c r="D23" s="32"/>
      <c r="E23" s="5"/>
      <c r="F23" s="5"/>
      <c r="G23" s="5"/>
      <c r="H23" s="3"/>
      <c r="I23" s="141" t="s">
        <v>36</v>
      </c>
      <c r="J23" s="113" t="s">
        <v>37</v>
      </c>
      <c r="K23" s="114"/>
      <c r="L23" s="115"/>
      <c r="M23" s="28"/>
      <c r="N23" s="68"/>
      <c r="O23" s="16"/>
      <c r="P23" s="17"/>
    </row>
    <row r="24" spans="1:17" ht="12.95" customHeight="1" x14ac:dyDescent="0.2">
      <c r="A24" s="31"/>
      <c r="B24" s="5"/>
      <c r="C24" s="5"/>
      <c r="D24" s="5"/>
      <c r="E24" s="5"/>
      <c r="F24" s="5"/>
      <c r="G24" s="5"/>
      <c r="H24" s="33"/>
      <c r="I24" s="142"/>
      <c r="J24" s="116" t="s">
        <v>39</v>
      </c>
      <c r="K24" s="117"/>
      <c r="L24" s="118"/>
      <c r="M24" s="23"/>
      <c r="N24" s="69"/>
      <c r="O24" s="171"/>
      <c r="P24" s="172"/>
    </row>
    <row r="25" spans="1:17" ht="12.95" customHeight="1" x14ac:dyDescent="0.2">
      <c r="A25" s="31"/>
      <c r="B25" s="5"/>
      <c r="C25" s="5"/>
      <c r="D25" s="5"/>
      <c r="E25" s="5"/>
      <c r="F25" s="5"/>
      <c r="G25" s="5"/>
      <c r="H25" s="5"/>
      <c r="I25" s="142"/>
      <c r="J25" s="116" t="s">
        <v>40</v>
      </c>
      <c r="K25" s="117"/>
      <c r="L25" s="118"/>
      <c r="M25" s="23"/>
      <c r="N25" s="69"/>
      <c r="O25" s="172"/>
      <c r="P25" s="172"/>
    </row>
    <row r="26" spans="1:17" ht="12.95" customHeight="1" thickBot="1" x14ac:dyDescent="0.25">
      <c r="A26" s="3"/>
      <c r="B26" s="5"/>
      <c r="C26" s="5"/>
      <c r="D26" s="5"/>
      <c r="E26" s="5"/>
      <c r="F26" s="5"/>
      <c r="G26" s="5"/>
      <c r="H26" s="5"/>
      <c r="I26" s="143"/>
      <c r="J26" s="193" t="s">
        <v>41</v>
      </c>
      <c r="K26" s="194"/>
      <c r="L26" s="195"/>
      <c r="M26" s="27"/>
      <c r="N26" s="70"/>
      <c r="O26" s="3"/>
      <c r="P26" s="3"/>
    </row>
    <row r="27" spans="1:17" ht="12.95" customHeight="1" thickBot="1" x14ac:dyDescent="0.25">
      <c r="A27" s="31"/>
      <c r="B27" s="33"/>
      <c r="C27" s="33"/>
      <c r="D27" s="33"/>
      <c r="E27" s="33"/>
      <c r="F27" s="33"/>
      <c r="G27" s="33"/>
      <c r="H27" s="33"/>
      <c r="I27" s="205" t="s">
        <v>102</v>
      </c>
      <c r="J27" s="206"/>
      <c r="K27" s="206"/>
      <c r="L27" s="207"/>
      <c r="M27" s="109">
        <f>SUM(N8:N26)</f>
        <v>0</v>
      </c>
      <c r="N27" s="110"/>
      <c r="O27" s="5"/>
      <c r="P27" s="5"/>
      <c r="Q27" s="3"/>
    </row>
    <row r="28" spans="1:17" ht="12.95" customHeight="1" x14ac:dyDescent="0.2">
      <c r="A28" s="31"/>
      <c r="B28" s="5"/>
      <c r="C28" s="5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22"/>
      <c r="P28" s="22"/>
      <c r="Q28" s="3"/>
    </row>
    <row r="29" spans="1:17" ht="17.100000000000001" customHeight="1" thickBot="1" x14ac:dyDescent="0.25">
      <c r="A29" s="34" t="s">
        <v>42</v>
      </c>
      <c r="B29" s="34"/>
      <c r="C29" s="34"/>
      <c r="D29" s="34"/>
      <c r="E29" s="34"/>
      <c r="F29" s="5"/>
      <c r="G29" s="5"/>
      <c r="H29" s="22"/>
      <c r="I29" s="22"/>
      <c r="J29" s="22"/>
      <c r="K29" s="22"/>
      <c r="L29" s="34" t="s">
        <v>43</v>
      </c>
      <c r="M29" s="22"/>
      <c r="N29" s="22"/>
      <c r="O29" s="3"/>
      <c r="P29" s="3"/>
      <c r="Q29" s="3"/>
    </row>
    <row r="30" spans="1:17" ht="12.95" customHeight="1" thickBot="1" x14ac:dyDescent="0.25">
      <c r="A30" s="121" t="s">
        <v>44</v>
      </c>
      <c r="B30" s="122"/>
      <c r="C30" s="123" t="s">
        <v>45</v>
      </c>
      <c r="D30" s="124"/>
      <c r="E30" s="125"/>
      <c r="F30" s="123" t="s">
        <v>46</v>
      </c>
      <c r="G30" s="124"/>
      <c r="H30" s="124"/>
      <c r="I30" s="124"/>
      <c r="J30" s="125"/>
      <c r="K30" s="35"/>
      <c r="L30" s="123" t="s">
        <v>47</v>
      </c>
      <c r="M30" s="125"/>
      <c r="N30" s="36" t="s">
        <v>48</v>
      </c>
      <c r="O30" s="3"/>
      <c r="P30" s="3"/>
      <c r="Q30" s="3"/>
    </row>
    <row r="31" spans="1:17" ht="12.95" customHeight="1" x14ac:dyDescent="0.2">
      <c r="A31" s="37" t="s">
        <v>83</v>
      </c>
      <c r="B31" s="81">
        <v>0.2</v>
      </c>
      <c r="C31" s="131" t="s">
        <v>49</v>
      </c>
      <c r="D31" s="212"/>
      <c r="E31" s="94">
        <v>8.3299999999999999E-2</v>
      </c>
      <c r="F31" s="129" t="s">
        <v>50</v>
      </c>
      <c r="G31" s="130"/>
      <c r="H31" s="130"/>
      <c r="I31" s="131"/>
      <c r="J31" s="78"/>
      <c r="K31" s="38"/>
      <c r="L31" s="200" t="s">
        <v>100</v>
      </c>
      <c r="M31" s="201"/>
      <c r="N31" s="75"/>
      <c r="O31" s="3"/>
      <c r="P31" s="3"/>
      <c r="Q31" s="3"/>
    </row>
    <row r="32" spans="1:17" ht="12.95" customHeight="1" x14ac:dyDescent="0.2">
      <c r="A32" s="39" t="s">
        <v>84</v>
      </c>
      <c r="B32" s="79">
        <v>1.4999999999999999E-2</v>
      </c>
      <c r="C32" s="40" t="s">
        <v>90</v>
      </c>
      <c r="D32" s="41"/>
      <c r="E32" s="79"/>
      <c r="F32" s="132" t="s">
        <v>79</v>
      </c>
      <c r="G32" s="229"/>
      <c r="H32" s="229"/>
      <c r="I32" s="133"/>
      <c r="J32" s="42">
        <f>B36*J31</f>
        <v>0</v>
      </c>
      <c r="K32" s="38"/>
      <c r="L32" s="198" t="s">
        <v>51</v>
      </c>
      <c r="M32" s="199"/>
      <c r="N32" s="76"/>
      <c r="O32" s="3"/>
      <c r="P32" s="3"/>
      <c r="Q32" s="3"/>
    </row>
    <row r="33" spans="1:17" ht="12.95" customHeight="1" thickBot="1" x14ac:dyDescent="0.25">
      <c r="A33" s="39" t="s">
        <v>85</v>
      </c>
      <c r="B33" s="79">
        <v>0.01</v>
      </c>
      <c r="C33" s="132" t="s">
        <v>91</v>
      </c>
      <c r="D33" s="133"/>
      <c r="E33" s="95">
        <v>0.1111</v>
      </c>
      <c r="F33" s="126" t="s">
        <v>53</v>
      </c>
      <c r="G33" s="127"/>
      <c r="H33" s="127"/>
      <c r="I33" s="128"/>
      <c r="J33" s="43">
        <f>(((0.08*0.5*0.9*(1+(5/56)+(5/56)+(1/3)*(5/56)))))</f>
        <v>4.3499999999999997E-2</v>
      </c>
      <c r="K33" s="44"/>
      <c r="L33" s="198" t="s">
        <v>52</v>
      </c>
      <c r="M33" s="199"/>
      <c r="N33" s="76"/>
      <c r="O33" s="3"/>
      <c r="P33" s="3"/>
      <c r="Q33" s="3"/>
    </row>
    <row r="34" spans="1:17" ht="12.95" customHeight="1" thickBot="1" x14ac:dyDescent="0.25">
      <c r="A34" s="39" t="s">
        <v>86</v>
      </c>
      <c r="B34" s="79">
        <v>2E-3</v>
      </c>
      <c r="C34" s="133" t="s">
        <v>92</v>
      </c>
      <c r="D34" s="134"/>
      <c r="E34" s="96"/>
      <c r="F34" s="111" t="s">
        <v>56</v>
      </c>
      <c r="G34" s="120"/>
      <c r="H34" s="120"/>
      <c r="I34" s="119"/>
      <c r="J34" s="45">
        <f>SUM(J31:J33)</f>
        <v>4.3499999999999997E-2</v>
      </c>
      <c r="K34" s="44"/>
      <c r="L34" s="208" t="s">
        <v>54</v>
      </c>
      <c r="M34" s="209"/>
      <c r="N34" s="77"/>
      <c r="O34" s="3"/>
      <c r="P34" s="3"/>
      <c r="Q34" s="3"/>
    </row>
    <row r="35" spans="1:17" ht="12.95" customHeight="1" thickBot="1" x14ac:dyDescent="0.25">
      <c r="A35" s="39" t="s">
        <v>87</v>
      </c>
      <c r="B35" s="79">
        <v>2.5000000000000001E-2</v>
      </c>
      <c r="C35" s="40" t="s">
        <v>55</v>
      </c>
      <c r="D35" s="41"/>
      <c r="E35" s="96"/>
      <c r="F35" s="121"/>
      <c r="G35" s="202"/>
      <c r="H35" s="202"/>
      <c r="I35" s="202"/>
      <c r="J35" s="202"/>
      <c r="K35" s="44"/>
      <c r="L35" s="111" t="s">
        <v>57</v>
      </c>
      <c r="M35" s="112"/>
      <c r="N35" s="46">
        <f>SUM(N31:N34)</f>
        <v>0</v>
      </c>
      <c r="O35" s="5"/>
      <c r="P35" s="5"/>
      <c r="Q35" s="3"/>
    </row>
    <row r="36" spans="1:17" ht="12.95" customHeight="1" thickBot="1" x14ac:dyDescent="0.25">
      <c r="A36" s="39" t="s">
        <v>88</v>
      </c>
      <c r="B36" s="79">
        <v>0.08</v>
      </c>
      <c r="C36" s="40" t="s">
        <v>93</v>
      </c>
      <c r="D36" s="41"/>
      <c r="E36" s="79"/>
      <c r="F36" s="203"/>
      <c r="G36" s="204"/>
      <c r="H36" s="204"/>
      <c r="I36" s="204"/>
      <c r="J36" s="204"/>
      <c r="K36" s="44"/>
      <c r="L36" s="5"/>
      <c r="M36" s="5"/>
      <c r="N36" s="5"/>
      <c r="O36" s="5"/>
      <c r="P36" s="5"/>
      <c r="Q36" s="3"/>
    </row>
    <row r="37" spans="1:17" ht="12.95" customHeight="1" thickBot="1" x14ac:dyDescent="0.25">
      <c r="A37" s="39" t="s">
        <v>59</v>
      </c>
      <c r="B37" s="79"/>
      <c r="C37" s="40" t="s">
        <v>94</v>
      </c>
      <c r="D37" s="41"/>
      <c r="E37" s="96"/>
      <c r="F37" s="123" t="s">
        <v>58</v>
      </c>
      <c r="G37" s="124"/>
      <c r="H37" s="124"/>
      <c r="I37" s="124"/>
      <c r="J37" s="125"/>
      <c r="K37" s="44"/>
      <c r="L37" s="5"/>
      <c r="M37" s="5"/>
      <c r="N37" s="5"/>
      <c r="O37" s="5"/>
      <c r="P37" s="5"/>
      <c r="Q37" s="3"/>
    </row>
    <row r="38" spans="1:17" ht="12.95" customHeight="1" thickBot="1" x14ac:dyDescent="0.25">
      <c r="A38" s="47" t="s">
        <v>89</v>
      </c>
      <c r="B38" s="80">
        <v>6.0000000000000001E-3</v>
      </c>
      <c r="C38" s="210" t="s">
        <v>61</v>
      </c>
      <c r="D38" s="211"/>
      <c r="E38" s="80"/>
      <c r="F38" s="129" t="s">
        <v>60</v>
      </c>
      <c r="G38" s="130"/>
      <c r="H38" s="130"/>
      <c r="I38" s="131"/>
      <c r="J38" s="48">
        <f>B39*E39</f>
        <v>6.5707200000000021E-2</v>
      </c>
      <c r="K38" s="44"/>
      <c r="L38" s="1" t="s">
        <v>96</v>
      </c>
      <c r="M38" s="5"/>
      <c r="N38" s="5"/>
      <c r="O38" s="5"/>
      <c r="P38" s="5"/>
      <c r="Q38" s="3"/>
    </row>
    <row r="39" spans="1:17" ht="12.95" customHeight="1" thickBot="1" x14ac:dyDescent="0.25">
      <c r="A39" s="49" t="s">
        <v>62</v>
      </c>
      <c r="B39" s="45">
        <f>SUM(B31:B38)</f>
        <v>0.33800000000000008</v>
      </c>
      <c r="C39" s="111" t="s">
        <v>63</v>
      </c>
      <c r="D39" s="119"/>
      <c r="E39" s="45">
        <f>SUM(E31:E38)</f>
        <v>0.19440000000000002</v>
      </c>
      <c r="F39" s="111" t="s">
        <v>64</v>
      </c>
      <c r="G39" s="120"/>
      <c r="H39" s="120"/>
      <c r="I39" s="119"/>
      <c r="J39" s="45">
        <f>SUM(J38:J38)</f>
        <v>6.5707200000000021E-2</v>
      </c>
      <c r="K39" s="50"/>
      <c r="L39" s="2" t="s">
        <v>98</v>
      </c>
      <c r="M39" s="5"/>
      <c r="N39" s="5"/>
      <c r="O39" s="5"/>
      <c r="P39" s="5"/>
      <c r="Q39" s="3"/>
    </row>
    <row r="40" spans="1:17" ht="12.95" customHeight="1" thickBot="1" x14ac:dyDescent="0.25">
      <c r="A40" s="51"/>
      <c r="B40" s="50"/>
      <c r="C40" s="51"/>
      <c r="D40" s="51"/>
      <c r="E40" s="51"/>
      <c r="F40" s="50"/>
      <c r="G40" s="51"/>
      <c r="H40" s="51"/>
      <c r="I40" s="51"/>
      <c r="J40" s="50"/>
      <c r="K40" s="50"/>
      <c r="L40" s="2" t="s">
        <v>97</v>
      </c>
      <c r="M40" s="5"/>
      <c r="N40" s="5"/>
      <c r="O40" s="22"/>
      <c r="P40" s="52"/>
      <c r="Q40" s="3"/>
    </row>
    <row r="41" spans="1:17" ht="12.95" customHeight="1" thickBot="1" x14ac:dyDescent="0.25">
      <c r="A41" s="53" t="s">
        <v>65</v>
      </c>
      <c r="B41" s="54"/>
      <c r="C41" s="54"/>
      <c r="D41" s="54"/>
      <c r="E41" s="54"/>
      <c r="F41" s="54"/>
      <c r="G41" s="54"/>
      <c r="H41" s="54"/>
      <c r="I41" s="54"/>
      <c r="J41" s="55">
        <f>B39+E39+J34+J39</f>
        <v>0.64160720000000016</v>
      </c>
      <c r="K41" s="22"/>
      <c r="L41" s="22"/>
      <c r="M41" s="22"/>
      <c r="N41" s="22"/>
      <c r="O41" s="5"/>
      <c r="P41" s="5"/>
      <c r="Q41" s="3"/>
    </row>
    <row r="42" spans="1:17" ht="12.95" customHeight="1" thickBot="1" x14ac:dyDescent="0.25">
      <c r="A42" s="5"/>
      <c r="B42" s="5"/>
      <c r="C42" s="5"/>
      <c r="D42" s="3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/>
    </row>
    <row r="43" spans="1:17" ht="39" customHeight="1" thickBot="1" x14ac:dyDescent="0.25">
      <c r="A43" s="34" t="s">
        <v>66</v>
      </c>
      <c r="B43" s="56"/>
      <c r="C43" s="56"/>
      <c r="D43" s="57"/>
      <c r="E43" s="56"/>
      <c r="F43" s="56"/>
      <c r="G43" s="56"/>
      <c r="H43" s="5"/>
      <c r="I43" s="232" t="s">
        <v>101</v>
      </c>
      <c r="J43" s="233"/>
      <c r="K43" s="233"/>
      <c r="L43" s="233"/>
      <c r="M43" s="233"/>
      <c r="N43" s="234"/>
      <c r="O43" s="5"/>
      <c r="P43" s="5"/>
      <c r="Q43" s="3"/>
    </row>
    <row r="44" spans="1:17" ht="39" customHeight="1" thickBot="1" x14ac:dyDescent="0.25">
      <c r="A44" s="225" t="s">
        <v>3</v>
      </c>
      <c r="B44" s="226"/>
      <c r="C44" s="64" t="s">
        <v>67</v>
      </c>
      <c r="D44" s="65" t="s">
        <v>68</v>
      </c>
      <c r="E44" s="64" t="s">
        <v>69</v>
      </c>
      <c r="F44" s="227" t="s">
        <v>70</v>
      </c>
      <c r="G44" s="228"/>
      <c r="H44" s="5"/>
      <c r="I44" s="235" t="s">
        <v>72</v>
      </c>
      <c r="J44" s="236"/>
      <c r="K44" s="236"/>
      <c r="L44" s="236"/>
      <c r="M44" s="237"/>
      <c r="N44" s="103"/>
      <c r="O44" s="5"/>
      <c r="P44" s="5"/>
      <c r="Q44" s="3"/>
    </row>
    <row r="45" spans="1:17" ht="17.100000000000001" customHeight="1" thickBot="1" x14ac:dyDescent="0.25">
      <c r="A45" s="230" t="str">
        <f>D6</f>
        <v>Ajudante de Armazém</v>
      </c>
      <c r="B45" s="231"/>
      <c r="C45" s="82"/>
      <c r="D45" s="82"/>
      <c r="E45" s="58">
        <f>D18</f>
        <v>0</v>
      </c>
      <c r="F45" s="213"/>
      <c r="G45" s="214"/>
      <c r="H45" s="5"/>
      <c r="I45" s="87" t="s">
        <v>71</v>
      </c>
      <c r="J45" s="88"/>
      <c r="K45" s="88"/>
      <c r="L45" s="88"/>
      <c r="M45" s="89"/>
      <c r="N45" s="99"/>
      <c r="O45" s="3"/>
      <c r="P45" s="3"/>
      <c r="Q45" s="3"/>
    </row>
    <row r="46" spans="1:17" ht="17.100000000000001" customHeight="1" thickBot="1" x14ac:dyDescent="0.25">
      <c r="A46" s="219" t="s">
        <v>73</v>
      </c>
      <c r="B46" s="220"/>
      <c r="C46" s="220"/>
      <c r="D46" s="220"/>
      <c r="E46" s="221"/>
      <c r="F46" s="215">
        <f>IF(D45=0,0,ROUND(((E45/D45)*F45),2))</f>
        <v>0</v>
      </c>
      <c r="G46" s="216"/>
      <c r="H46" s="5"/>
      <c r="I46" s="84" t="s">
        <v>74</v>
      </c>
      <c r="J46" s="86"/>
      <c r="K46" s="86"/>
      <c r="L46" s="86"/>
      <c r="M46" s="85"/>
      <c r="N46" s="100"/>
      <c r="O46" s="3"/>
      <c r="P46" s="3"/>
      <c r="Q46" s="3"/>
    </row>
    <row r="47" spans="1:17" ht="17.100000000000001" customHeight="1" thickTop="1" thickBot="1" x14ac:dyDescent="0.25">
      <c r="A47" s="222" t="s">
        <v>75</v>
      </c>
      <c r="B47" s="223"/>
      <c r="C47" s="223"/>
      <c r="D47" s="223"/>
      <c r="E47" s="224"/>
      <c r="F47" s="217">
        <f>F46*C45</f>
        <v>0</v>
      </c>
      <c r="G47" s="218"/>
      <c r="H47" s="5"/>
      <c r="I47" s="84" t="s">
        <v>76</v>
      </c>
      <c r="J47" s="86"/>
      <c r="K47" s="86"/>
      <c r="L47" s="86"/>
      <c r="M47" s="85"/>
      <c r="N47" s="101"/>
      <c r="O47" s="3"/>
      <c r="P47" s="3"/>
      <c r="Q47" s="3"/>
    </row>
    <row r="48" spans="1:17" ht="17.100000000000001" customHeight="1" thickTop="1" thickBot="1" x14ac:dyDescent="0.25">
      <c r="A48" s="104" t="s">
        <v>77</v>
      </c>
      <c r="B48" s="105"/>
      <c r="C48" s="105"/>
      <c r="D48" s="105"/>
      <c r="E48" s="106"/>
      <c r="F48" s="107">
        <f>F47*N48</f>
        <v>0</v>
      </c>
      <c r="G48" s="108"/>
      <c r="H48" s="59"/>
      <c r="I48" s="60" t="s">
        <v>78</v>
      </c>
      <c r="J48" s="61"/>
      <c r="K48" s="61"/>
      <c r="L48" s="61"/>
      <c r="M48" s="62"/>
      <c r="N48" s="102"/>
      <c r="O48" s="3"/>
      <c r="P48" s="3"/>
      <c r="Q48" s="3"/>
    </row>
    <row r="49" spans="1:17" ht="15" customHeight="1" x14ac:dyDescent="0.2">
      <c r="A49" s="5"/>
      <c r="B49" s="5"/>
      <c r="C49" s="32"/>
      <c r="D49" s="5"/>
      <c r="E49" s="5"/>
      <c r="F49" s="3"/>
      <c r="G49" s="3"/>
      <c r="H49" s="5"/>
      <c r="O49" s="3"/>
      <c r="P49" s="3"/>
      <c r="Q49" s="3"/>
    </row>
    <row r="50" spans="1:17" ht="15" customHeight="1" x14ac:dyDescent="0.2">
      <c r="A50" s="63" t="s">
        <v>104</v>
      </c>
      <c r="B50" s="63"/>
      <c r="C50" s="63"/>
      <c r="D50" s="97"/>
      <c r="E50" s="9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">
      <c r="H51" s="3"/>
      <c r="I51" s="3"/>
      <c r="J51" s="3"/>
      <c r="K51" s="3"/>
      <c r="L51" s="3"/>
      <c r="M51" s="3"/>
      <c r="N51" s="3"/>
      <c r="O51" s="3"/>
      <c r="P51" s="3"/>
      <c r="Q51" s="3"/>
    </row>
    <row r="57" spans="1:17" ht="15" customHeight="1" x14ac:dyDescent="0.2"/>
  </sheetData>
  <sheetProtection algorithmName="SHA-512" hashValue="maCfgMySgqT87o4gz//HWWwZd5lC6KoL7CfjooglNttLUPxplnKyl11NsDhlZ8qyyGtXUXrIvlMIttKO5zDaUw==" saltValue="elMNDWW3jnvsYOX1v5+2Fg==" spinCount="100000" sheet="1" objects="1" scenarios="1" selectLockedCells="1"/>
  <mergeCells count="97"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A15:C15"/>
    <mergeCell ref="D15:E15"/>
    <mergeCell ref="A16:C16"/>
    <mergeCell ref="D16:E16"/>
    <mergeCell ref="F16:G16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4:G4"/>
    <mergeCell ref="A6:C7"/>
    <mergeCell ref="D6:E6"/>
    <mergeCell ref="F6:G6"/>
    <mergeCell ref="I6:L7"/>
    <mergeCell ref="O14:O15"/>
    <mergeCell ref="P14:P15"/>
    <mergeCell ref="Q14:Q15"/>
    <mergeCell ref="I8:I15"/>
    <mergeCell ref="F13:G13"/>
    <mergeCell ref="J13:L13"/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POSTO 1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Aline Falcao Gomes</cp:lastModifiedBy>
  <cp:revision/>
  <cp:lastPrinted>2017-05-19T20:26:53Z</cp:lastPrinted>
  <dcterms:created xsi:type="dcterms:W3CDTF">2007-01-19T11:01:04Z</dcterms:created>
  <dcterms:modified xsi:type="dcterms:W3CDTF">2018-11-27T18:43:07Z</dcterms:modified>
  <cp:category/>
  <cp:contentStatus/>
</cp:coreProperties>
</file>